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2" i="2" l="1"/>
  <c r="O15" i="2"/>
  <c r="N15" i="2"/>
  <c r="M15" i="2"/>
  <c r="L15" i="2"/>
  <c r="K15" i="2"/>
  <c r="AS12" i="2"/>
  <c r="AR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M16" i="2" s="1"/>
  <c r="G12" i="2"/>
  <c r="G16" i="2" s="1"/>
  <c r="G18" i="2" s="1"/>
  <c r="F12" i="2"/>
  <c r="F16" i="2" s="1"/>
  <c r="N16" i="2" s="1"/>
  <c r="E12" i="2"/>
  <c r="E16" i="2" s="1"/>
  <c r="E18" i="2" s="1"/>
  <c r="L16" i="2" l="1"/>
  <c r="J16" i="2"/>
  <c r="O16" i="2"/>
  <c r="F17" i="2"/>
  <c r="F18" i="2" s="1"/>
  <c r="H17" i="2"/>
  <c r="N17" i="2" s="1"/>
  <c r="K18" i="2"/>
  <c r="J18" i="2" s="1"/>
  <c r="O18" i="2"/>
  <c r="O17" i="2"/>
  <c r="J17" i="2"/>
  <c r="M17" i="2"/>
  <c r="AF12" i="2"/>
  <c r="H18" i="2" l="1"/>
  <c r="M18" i="2" s="1"/>
  <c r="L18" i="2"/>
  <c r="N18" i="2"/>
  <c r="L17" i="2"/>
</calcChain>
</file>

<file path=xl/sharedStrings.xml><?xml version="1.0" encoding="utf-8"?>
<sst xmlns="http://schemas.openxmlformats.org/spreadsheetml/2006/main" count="195" uniqueCount="77">
  <si>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</si>
  <si>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</si>
  <si>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</si>
  <si>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</si>
  <si>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</si>
  <si>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</si>
  <si>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</si>
  <si>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</si>
  <si>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</si>
  <si>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</si>
  <si>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</si>
  <si>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</si>
  <si>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</si>
  <si>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</si>
  <si>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</si>
  <si>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</si>
  <si>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</si>
  <si>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</si>
  <si>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</si>
  <si>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</si>
  <si>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</si>
  <si>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</si>
  <si>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</si>
  <si>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</si>
  <si>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</si>
  <si>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</si>
  <si>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</si>
  <si>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</si>
  <si>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</si>
  <si>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</si>
  <si>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</si>
  <si>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</si>
  <si>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</si>
  <si>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Tuomas Kangasvieri</t>
  </si>
  <si>
    <t>2.</t>
  </si>
  <si>
    <t>KeKi</t>
  </si>
  <si>
    <t>ykköspesis</t>
  </si>
  <si>
    <t>13.08. 2007  Lippo - KeKi  1-0  (2-1, 4-4)</t>
  </si>
  <si>
    <t xml:space="preserve">  25 v   6 kk 11 pv</t>
  </si>
  <si>
    <t>22.08. 2007  Keki - UPV  2-0  (6-3, 3-2)</t>
  </si>
  <si>
    <t>3.  ottelu</t>
  </si>
  <si>
    <t xml:space="preserve">  25 v   6 kk 20 pv</t>
  </si>
  <si>
    <t>suomensarja</t>
  </si>
  <si>
    <t>KeKi  2</t>
  </si>
  <si>
    <t>Lippo  2</t>
  </si>
  <si>
    <t>7.</t>
  </si>
  <si>
    <t>9.</t>
  </si>
  <si>
    <t>1.</t>
  </si>
  <si>
    <t>4.</t>
  </si>
  <si>
    <t>8.</t>
  </si>
  <si>
    <t>10.</t>
  </si>
  <si>
    <t>6.</t>
  </si>
  <si>
    <t>Seurat</t>
  </si>
  <si>
    <t>Lippo = Oulun Lippo  (1955), kasvattajaseura</t>
  </si>
  <si>
    <t>KeKi = Kempeleen Kiri  (1915)</t>
  </si>
  <si>
    <t>2.2.1982</t>
  </si>
  <si>
    <t>YKKÖSPESIS</t>
  </si>
  <si>
    <t>Lippo Juniorit</t>
  </si>
  <si>
    <t>Lippo Juniorit = Oulun Lippo Juniorit  (2003)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</si>
  <si>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</si>
  <si>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</si>
  <si>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</si>
  <si>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</si>
  <si>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</si>
  <si>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</si>
  <si>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</si>
  <si>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</si>
  <si>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</si>
  <si>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</si>
  <si>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</si>
  <si>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</si>
  <si>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</si>
  <si>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</si>
  <si>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</si>
  <si>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Lippo Jun</t>
  </si>
  <si>
    <t>ENSIMMÄISET RUNKOSARJASSA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</si>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</sst>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5" xfId="0" applyFont="1" applyFill="1" applyBorder="1" applyAlignment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/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15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0" customWidth="1"/>
    <col min="16" max="20" width="5.7109375" style="64" customWidth="1"/>
    <col min="21" max="21" width="8.7109375" style="64" customWidth="1"/>
    <col min="22" max="22" width="0.7109375" style="30" customWidth="1"/>
    <col min="23" max="27" width="5.7109375" style="64" customWidth="1"/>
    <col min="28" max="28" width="8.7109375" style="64" customWidth="1"/>
    <col min="29" max="29" width="0.7109375" style="30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69"/>
      <c r="W2" s="22" t="s">
        <v>16</v>
      </c>
      <c r="X2" s="14"/>
      <c r="Y2" s="14"/>
      <c r="Z2" s="14"/>
      <c r="AA2" s="14"/>
      <c r="AB2" s="14"/>
      <c r="AC2" s="69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2002</v>
      </c>
      <c r="C4" s="26" t="s">
        <v>45</v>
      </c>
      <c r="D4" s="27" t="s">
        <v>44</v>
      </c>
      <c r="E4" s="27"/>
      <c r="F4" s="28" t="s">
        <v>42</v>
      </c>
      <c r="G4" s="29"/>
      <c r="H4" s="25"/>
      <c r="I4" s="27"/>
      <c r="J4" s="27"/>
      <c r="K4" s="27"/>
      <c r="L4" s="27"/>
      <c r="M4" s="25"/>
      <c r="N4" s="25"/>
      <c r="O4" s="30"/>
      <c r="P4" s="31"/>
      <c r="Q4" s="31"/>
      <c r="R4" s="31"/>
      <c r="S4" s="31"/>
      <c r="T4" s="31"/>
      <c r="U4" s="31"/>
      <c r="V4" s="30"/>
      <c r="W4" s="56"/>
      <c r="X4" s="33"/>
      <c r="Y4" s="33"/>
      <c r="Z4" s="33"/>
      <c r="AA4" s="33"/>
      <c r="AB4" s="58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2003</v>
      </c>
      <c r="C5" s="26" t="s">
        <v>46</v>
      </c>
      <c r="D5" s="27" t="s">
        <v>44</v>
      </c>
      <c r="E5" s="27"/>
      <c r="F5" s="28" t="s">
        <v>42</v>
      </c>
      <c r="G5" s="29"/>
      <c r="H5" s="25"/>
      <c r="I5" s="27"/>
      <c r="J5" s="27"/>
      <c r="K5" s="27"/>
      <c r="L5" s="27"/>
      <c r="M5" s="25"/>
      <c r="N5" s="25"/>
      <c r="O5" s="30"/>
      <c r="P5" s="31"/>
      <c r="Q5" s="31"/>
      <c r="R5" s="31"/>
      <c r="S5" s="31"/>
      <c r="T5" s="31"/>
      <c r="U5" s="31"/>
      <c r="V5" s="30"/>
      <c r="W5" s="56"/>
      <c r="X5" s="33"/>
      <c r="Y5" s="33"/>
      <c r="Z5" s="33"/>
      <c r="AA5" s="33"/>
      <c r="AB5" s="58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2004</v>
      </c>
      <c r="C6" s="26" t="s">
        <v>47</v>
      </c>
      <c r="D6" s="27" t="s">
        <v>44</v>
      </c>
      <c r="E6" s="27"/>
      <c r="F6" s="28" t="s">
        <v>42</v>
      </c>
      <c r="G6" s="29"/>
      <c r="H6" s="25"/>
      <c r="I6" s="27"/>
      <c r="J6" s="27"/>
      <c r="K6" s="27"/>
      <c r="L6" s="27"/>
      <c r="M6" s="25"/>
      <c r="N6" s="25"/>
      <c r="O6" s="30"/>
      <c r="P6" s="31"/>
      <c r="Q6" s="31"/>
      <c r="R6" s="31"/>
      <c r="S6" s="31"/>
      <c r="T6" s="31"/>
      <c r="U6" s="31"/>
      <c r="V6" s="30"/>
      <c r="W6" s="56"/>
      <c r="X6" s="33"/>
      <c r="Y6" s="33"/>
      <c r="Z6" s="33"/>
      <c r="AA6" s="33"/>
      <c r="AB6" s="58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2005</v>
      </c>
      <c r="C7" s="26" t="s">
        <v>48</v>
      </c>
      <c r="D7" s="27" t="s">
        <v>44</v>
      </c>
      <c r="E7" s="27"/>
      <c r="F7" s="28" t="s">
        <v>42</v>
      </c>
      <c r="G7" s="29"/>
      <c r="H7" s="25"/>
      <c r="I7" s="27"/>
      <c r="J7" s="27"/>
      <c r="K7" s="27"/>
      <c r="L7" s="27"/>
      <c r="M7" s="25"/>
      <c r="N7" s="25"/>
      <c r="O7" s="30"/>
      <c r="P7" s="31"/>
      <c r="Q7" s="31"/>
      <c r="R7" s="31"/>
      <c r="S7" s="31"/>
      <c r="T7" s="31"/>
      <c r="U7" s="31"/>
      <c r="V7" s="30"/>
      <c r="W7" s="56"/>
      <c r="X7" s="33"/>
      <c r="Y7" s="33"/>
      <c r="Z7" s="33"/>
      <c r="AA7" s="33"/>
      <c r="AB7" s="58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2006</v>
      </c>
      <c r="C8" s="26" t="s">
        <v>49</v>
      </c>
      <c r="D8" s="27" t="s">
        <v>57</v>
      </c>
      <c r="E8" s="27"/>
      <c r="F8" s="28" t="s">
        <v>42</v>
      </c>
      <c r="G8" s="29"/>
      <c r="H8" s="25"/>
      <c r="I8" s="27"/>
      <c r="J8" s="27"/>
      <c r="K8" s="27"/>
      <c r="L8" s="27"/>
      <c r="M8" s="25"/>
      <c r="N8" s="25"/>
      <c r="O8" s="30"/>
      <c r="P8" s="31"/>
      <c r="Q8" s="31"/>
      <c r="R8" s="31"/>
      <c r="S8" s="31"/>
      <c r="T8" s="31"/>
      <c r="U8" s="31"/>
      <c r="V8" s="30"/>
      <c r="W8" s="56"/>
      <c r="X8" s="33"/>
      <c r="Y8" s="33"/>
      <c r="Z8" s="33"/>
      <c r="AA8" s="33"/>
      <c r="AB8" s="58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2007</v>
      </c>
      <c r="C9" s="26" t="s">
        <v>50</v>
      </c>
      <c r="D9" s="27" t="s">
        <v>57</v>
      </c>
      <c r="E9" s="27"/>
      <c r="F9" s="28" t="s">
        <v>42</v>
      </c>
      <c r="G9" s="29"/>
      <c r="H9" s="25"/>
      <c r="I9" s="27"/>
      <c r="J9" s="27"/>
      <c r="K9" s="27"/>
      <c r="L9" s="27"/>
      <c r="M9" s="25"/>
      <c r="N9" s="25"/>
      <c r="O9" s="30"/>
      <c r="P9" s="31"/>
      <c r="Q9" s="31"/>
      <c r="R9" s="31"/>
      <c r="S9" s="31"/>
      <c r="T9" s="31"/>
      <c r="U9" s="31"/>
      <c r="V9" s="30"/>
      <c r="W9" s="56"/>
      <c r="X9" s="33"/>
      <c r="Y9" s="33"/>
      <c r="Z9" s="33"/>
      <c r="AA9" s="33"/>
      <c r="AB9" s="58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5">
        <v>2007</v>
      </c>
      <c r="C10" s="35" t="s">
        <v>34</v>
      </c>
      <c r="D10" s="36" t="s">
        <v>35</v>
      </c>
      <c r="E10" s="36"/>
      <c r="F10" s="37" t="s">
        <v>36</v>
      </c>
      <c r="G10" s="39"/>
      <c r="H10" s="38"/>
      <c r="I10" s="36"/>
      <c r="J10" s="36"/>
      <c r="K10" s="36"/>
      <c r="L10" s="36"/>
      <c r="M10" s="35"/>
      <c r="N10" s="35"/>
      <c r="O10" s="30"/>
      <c r="P10" s="31"/>
      <c r="Q10" s="31"/>
      <c r="R10" s="31"/>
      <c r="S10" s="31"/>
      <c r="T10" s="31"/>
      <c r="U10" s="31"/>
      <c r="V10" s="30"/>
      <c r="W10" s="56">
        <v>6</v>
      </c>
      <c r="X10" s="33">
        <v>0</v>
      </c>
      <c r="Y10" s="33">
        <v>0</v>
      </c>
      <c r="Z10" s="33">
        <v>1</v>
      </c>
      <c r="AA10" s="33">
        <v>10</v>
      </c>
      <c r="AB10" s="58">
        <v>0.45500000000000002</v>
      </c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2008</v>
      </c>
      <c r="C11" s="39" t="s">
        <v>51</v>
      </c>
      <c r="D11" s="36" t="s">
        <v>35</v>
      </c>
      <c r="E11" s="36"/>
      <c r="F11" s="37" t="s">
        <v>36</v>
      </c>
      <c r="G11" s="39"/>
      <c r="H11" s="38"/>
      <c r="I11" s="36"/>
      <c r="J11" s="36"/>
      <c r="K11" s="36"/>
      <c r="L11" s="36"/>
      <c r="M11" s="35"/>
      <c r="N11" s="35"/>
      <c r="O11" s="30"/>
      <c r="P11" s="31"/>
      <c r="Q11" s="31"/>
      <c r="R11" s="31"/>
      <c r="S11" s="31"/>
      <c r="T11" s="31"/>
      <c r="U11" s="31"/>
      <c r="V11" s="30"/>
      <c r="W11" s="56"/>
      <c r="X11" s="33"/>
      <c r="Y11" s="33"/>
      <c r="Z11" s="33"/>
      <c r="AA11" s="33"/>
      <c r="AB11" s="58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2009</v>
      </c>
      <c r="C12" s="26" t="s">
        <v>45</v>
      </c>
      <c r="D12" s="27" t="s">
        <v>43</v>
      </c>
      <c r="E12" s="27"/>
      <c r="F12" s="28" t="s">
        <v>42</v>
      </c>
      <c r="G12" s="26"/>
      <c r="H12" s="29"/>
      <c r="I12" s="27"/>
      <c r="J12" s="27"/>
      <c r="K12" s="27"/>
      <c r="L12" s="27"/>
      <c r="M12" s="25"/>
      <c r="N12" s="25"/>
      <c r="O12" s="30"/>
      <c r="P12" s="31"/>
      <c r="Q12" s="31"/>
      <c r="R12" s="31"/>
      <c r="S12" s="31"/>
      <c r="T12" s="31"/>
      <c r="U12" s="31"/>
      <c r="V12" s="30"/>
      <c r="W12" s="56"/>
      <c r="X12" s="33"/>
      <c r="Y12" s="33"/>
      <c r="Z12" s="33"/>
      <c r="AA12" s="33"/>
      <c r="AB12" s="58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5">
        <v>2009</v>
      </c>
      <c r="C13" s="39" t="s">
        <v>51</v>
      </c>
      <c r="D13" s="36" t="s">
        <v>35</v>
      </c>
      <c r="E13" s="36"/>
      <c r="F13" s="37" t="s">
        <v>36</v>
      </c>
      <c r="G13" s="39"/>
      <c r="H13" s="38"/>
      <c r="I13" s="36"/>
      <c r="J13" s="36"/>
      <c r="K13" s="36"/>
      <c r="L13" s="36"/>
      <c r="M13" s="35"/>
      <c r="N13" s="35"/>
      <c r="O13" s="30"/>
      <c r="P13" s="31"/>
      <c r="Q13" s="31"/>
      <c r="R13" s="31"/>
      <c r="S13" s="31"/>
      <c r="T13" s="31"/>
      <c r="U13" s="31"/>
      <c r="V13" s="30"/>
      <c r="W13" s="56"/>
      <c r="X13" s="33"/>
      <c r="Y13" s="33"/>
      <c r="Z13" s="33"/>
      <c r="AA13" s="33"/>
      <c r="AB13" s="58"/>
      <c r="AC13" s="30"/>
      <c r="AD13" s="31"/>
      <c r="AE13" s="31"/>
      <c r="AF13" s="31"/>
      <c r="AG13" s="31"/>
      <c r="AH13" s="31"/>
      <c r="AI13" s="31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0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0">
        <v>0</v>
      </c>
      <c r="V14" s="24"/>
      <c r="W14" s="18">
        <v>6</v>
      </c>
      <c r="X14" s="18">
        <v>0</v>
      </c>
      <c r="Y14" s="18">
        <v>0</v>
      </c>
      <c r="Z14" s="18">
        <v>1</v>
      </c>
      <c r="AA14" s="18">
        <v>10</v>
      </c>
      <c r="AB14" s="40">
        <v>0.45500000000000002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4"/>
      <c r="D15" s="41">
        <v>0</v>
      </c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4"/>
      <c r="AI15" s="42"/>
      <c r="AJ15" s="9"/>
    </row>
    <row r="16" spans="1:36" ht="15" customHeight="1" x14ac:dyDescent="0.25">
      <c r="A16" s="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P16" s="42"/>
      <c r="Q16" s="45"/>
      <c r="R16" s="42"/>
      <c r="S16" s="42"/>
      <c r="T16" s="42"/>
      <c r="U16" s="42"/>
      <c r="W16" s="42"/>
      <c r="X16" s="42"/>
      <c r="Y16" s="42"/>
      <c r="Z16" s="42"/>
      <c r="AA16" s="42"/>
      <c r="AB16" s="42"/>
      <c r="AD16" s="42"/>
      <c r="AE16" s="42"/>
      <c r="AF16" s="42"/>
      <c r="AG16" s="42"/>
      <c r="AH16" s="42"/>
      <c r="AI16" s="42"/>
      <c r="AJ16" s="9"/>
    </row>
    <row r="17" spans="1:36" ht="15" customHeight="1" x14ac:dyDescent="0.25">
      <c r="A17" s="9"/>
      <c r="B17" s="22" t="s">
        <v>25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2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7" t="s">
        <v>75</v>
      </c>
      <c r="Q17" s="12"/>
      <c r="R17" s="12"/>
      <c r="S17" s="12"/>
      <c r="T17" s="48"/>
      <c r="U17" s="48"/>
      <c r="V17" s="48"/>
      <c r="W17" s="48"/>
      <c r="X17" s="48"/>
      <c r="Y17" s="48"/>
      <c r="Z17" s="48"/>
      <c r="AA17" s="12"/>
      <c r="AB17" s="12"/>
      <c r="AC17" s="48"/>
      <c r="AD17" s="12"/>
      <c r="AE17" s="12"/>
      <c r="AF17" s="12"/>
      <c r="AG17" s="12"/>
      <c r="AH17" s="12"/>
      <c r="AI17" s="49"/>
      <c r="AJ17" s="9"/>
    </row>
    <row r="18" spans="1:36" ht="15" customHeight="1" x14ac:dyDescent="0.2">
      <c r="A18" s="9"/>
      <c r="B18" s="47" t="s">
        <v>13</v>
      </c>
      <c r="C18" s="12"/>
      <c r="D18" s="49"/>
      <c r="E18" s="31"/>
      <c r="F18" s="31"/>
      <c r="G18" s="31"/>
      <c r="H18" s="31"/>
      <c r="I18" s="31"/>
      <c r="J18" s="42"/>
      <c r="K18" s="31"/>
      <c r="L18" s="31"/>
      <c r="M18" s="31"/>
      <c r="N18" s="31"/>
      <c r="O18" s="24"/>
      <c r="P18" s="89" t="s">
        <v>9</v>
      </c>
      <c r="Q18" s="102"/>
      <c r="R18" s="90" t="s">
        <v>37</v>
      </c>
      <c r="S18" s="90"/>
      <c r="T18" s="90"/>
      <c r="U18" s="90"/>
      <c r="V18" s="90"/>
      <c r="W18" s="90"/>
      <c r="X18" s="90"/>
      <c r="Y18" s="103"/>
      <c r="Z18" s="104" t="s">
        <v>11</v>
      </c>
      <c r="AA18" s="105"/>
      <c r="AB18" s="106" t="s">
        <v>38</v>
      </c>
      <c r="AC18" s="90"/>
      <c r="AD18" s="90"/>
      <c r="AE18" s="90"/>
      <c r="AF18" s="90" t="s">
        <v>76</v>
      </c>
      <c r="AG18" s="90"/>
      <c r="AH18" s="103"/>
      <c r="AI18" s="91"/>
      <c r="AJ18" s="9"/>
    </row>
    <row r="19" spans="1:36" ht="15" customHeight="1" x14ac:dyDescent="0.2">
      <c r="A19" s="9"/>
      <c r="B19" s="50" t="s">
        <v>15</v>
      </c>
      <c r="C19" s="51"/>
      <c r="D19" s="52"/>
      <c r="E19" s="31"/>
      <c r="F19" s="31"/>
      <c r="G19" s="31"/>
      <c r="H19" s="31"/>
      <c r="I19" s="31"/>
      <c r="J19" s="42"/>
      <c r="K19" s="31"/>
      <c r="L19" s="31"/>
      <c r="M19" s="31"/>
      <c r="N19" s="31"/>
      <c r="O19" s="24"/>
      <c r="P19" s="107" t="s">
        <v>62</v>
      </c>
      <c r="Q19" s="108"/>
      <c r="R19" s="109"/>
      <c r="S19" s="109"/>
      <c r="T19" s="109"/>
      <c r="U19" s="109"/>
      <c r="V19" s="109"/>
      <c r="W19" s="109"/>
      <c r="X19" s="109"/>
      <c r="Y19" s="109"/>
      <c r="Z19" s="104"/>
      <c r="AA19" s="105"/>
      <c r="AB19" s="105"/>
      <c r="AC19" s="109"/>
      <c r="AD19" s="109"/>
      <c r="AE19" s="109"/>
      <c r="AF19" s="109"/>
      <c r="AG19" s="109"/>
      <c r="AH19" s="104"/>
      <c r="AI19" s="110"/>
      <c r="AJ19" s="9"/>
    </row>
    <row r="20" spans="1:36" ht="15" customHeight="1" x14ac:dyDescent="0.2">
      <c r="A20" s="9"/>
      <c r="B20" s="53" t="s">
        <v>16</v>
      </c>
      <c r="C20" s="54"/>
      <c r="D20" s="55"/>
      <c r="E20" s="56">
        <v>6</v>
      </c>
      <c r="F20" s="56">
        <v>0</v>
      </c>
      <c r="G20" s="56">
        <v>0</v>
      </c>
      <c r="H20" s="56">
        <v>1</v>
      </c>
      <c r="I20" s="56">
        <v>10</v>
      </c>
      <c r="J20" s="42"/>
      <c r="K20" s="57">
        <v>0</v>
      </c>
      <c r="L20" s="57">
        <v>0.16666666666666666</v>
      </c>
      <c r="M20" s="57">
        <v>1.6666666666666667</v>
      </c>
      <c r="N20" s="58">
        <v>0.45500000000000002</v>
      </c>
      <c r="O20" s="24">
        <v>5</v>
      </c>
      <c r="P20" s="107" t="s">
        <v>63</v>
      </c>
      <c r="Q20" s="108"/>
      <c r="R20" s="109" t="s">
        <v>39</v>
      </c>
      <c r="S20" s="109"/>
      <c r="T20" s="109"/>
      <c r="U20" s="109"/>
      <c r="V20" s="109"/>
      <c r="W20" s="109"/>
      <c r="X20" s="109"/>
      <c r="Y20" s="109"/>
      <c r="Z20" s="104" t="s">
        <v>40</v>
      </c>
      <c r="AA20" s="105"/>
      <c r="AB20" s="105" t="s">
        <v>41</v>
      </c>
      <c r="AC20" s="109"/>
      <c r="AD20" s="109"/>
      <c r="AE20" s="109"/>
      <c r="AF20" s="109" t="s">
        <v>76</v>
      </c>
      <c r="AG20" s="109"/>
      <c r="AH20" s="104"/>
      <c r="AI20" s="110"/>
    </row>
    <row r="21" spans="1:36" ht="15" customHeight="1" x14ac:dyDescent="0.2">
      <c r="A21" s="9"/>
      <c r="B21" s="59" t="s">
        <v>26</v>
      </c>
      <c r="C21" s="60"/>
      <c r="D21" s="61"/>
      <c r="E21" s="18">
        <v>6</v>
      </c>
      <c r="F21" s="18">
        <v>0</v>
      </c>
      <c r="G21" s="18">
        <v>0</v>
      </c>
      <c r="H21" s="18">
        <v>1</v>
      </c>
      <c r="I21" s="18">
        <v>10</v>
      </c>
      <c r="J21" s="42"/>
      <c r="K21" s="62">
        <v>0</v>
      </c>
      <c r="L21" s="62">
        <v>0.16666666666666666</v>
      </c>
      <c r="M21" s="62">
        <v>1.6666666666666667</v>
      </c>
      <c r="N21" s="40">
        <v>0.45500000000000002</v>
      </c>
      <c r="O21" s="24">
        <v>5</v>
      </c>
      <c r="P21" s="111" t="s">
        <v>10</v>
      </c>
      <c r="Q21" s="112"/>
      <c r="R21" s="113"/>
      <c r="S21" s="113"/>
      <c r="T21" s="113"/>
      <c r="U21" s="113"/>
      <c r="V21" s="113"/>
      <c r="W21" s="113"/>
      <c r="X21" s="113"/>
      <c r="Y21" s="113"/>
      <c r="Z21" s="114"/>
      <c r="AA21" s="115"/>
      <c r="AB21" s="115"/>
      <c r="AC21" s="113"/>
      <c r="AD21" s="113"/>
      <c r="AE21" s="113"/>
      <c r="AF21" s="113"/>
      <c r="AG21" s="113"/>
      <c r="AH21" s="114"/>
      <c r="AI21" s="116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2"/>
      <c r="K22" s="44"/>
      <c r="L22" s="44"/>
      <c r="M22" s="44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63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 t="s">
        <v>52</v>
      </c>
      <c r="C23" s="42"/>
      <c r="D23" s="42" t="s">
        <v>53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5"/>
      <c r="Q23" s="42"/>
      <c r="R23" s="42"/>
      <c r="S23" s="24"/>
      <c r="T23" s="24"/>
      <c r="U23" s="24"/>
      <c r="V23" s="24"/>
      <c r="W23" s="63"/>
      <c r="X23" s="42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/>
      <c r="C24" s="42"/>
      <c r="D24" s="42" t="s">
        <v>58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24"/>
      <c r="U24" s="24"/>
      <c r="V24" s="24"/>
      <c r="W24" s="24"/>
      <c r="X24" s="63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42" t="s">
        <v>54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42"/>
      <c r="T25" s="24"/>
      <c r="U25" s="24"/>
      <c r="V25" s="24"/>
      <c r="W25" s="24"/>
      <c r="X25" s="63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63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63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63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63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63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63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63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63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63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63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63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63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63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63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63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63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63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63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63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63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63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63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63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63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63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63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63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63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63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63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63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63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63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63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63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63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63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63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63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63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63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63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63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63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63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63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63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63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63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63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63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63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63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63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4"/>
      <c r="P148" s="42"/>
      <c r="Q148" s="45"/>
      <c r="R148" s="42"/>
      <c r="S148" s="42"/>
      <c r="T148" s="24"/>
      <c r="U148" s="24"/>
      <c r="V148" s="24"/>
      <c r="W148" s="24"/>
      <c r="X148" s="63"/>
      <c r="Y148" s="42"/>
      <c r="Z148" s="42"/>
      <c r="AA148" s="42"/>
      <c r="AB148" s="42"/>
      <c r="AC148" s="24"/>
      <c r="AD148" s="42"/>
      <c r="AE148" s="42"/>
      <c r="AF148" s="42"/>
      <c r="AG148" s="42"/>
      <c r="AH148" s="42"/>
      <c r="AI148" s="42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4" t="s">
        <v>33</v>
      </c>
      <c r="C1" s="11"/>
      <c r="D1" s="12"/>
      <c r="E1" s="70" t="s">
        <v>55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6" t="s">
        <v>56</v>
      </c>
      <c r="C2" s="67"/>
      <c r="D2" s="72"/>
      <c r="E2" s="13" t="s">
        <v>13</v>
      </c>
      <c r="F2" s="14"/>
      <c r="G2" s="14"/>
      <c r="H2" s="14"/>
      <c r="I2" s="20"/>
      <c r="J2" s="15"/>
      <c r="K2" s="69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73" t="s">
        <v>66</v>
      </c>
      <c r="Y2" s="74"/>
      <c r="Z2" s="75"/>
      <c r="AA2" s="13" t="s">
        <v>13</v>
      </c>
      <c r="AB2" s="14"/>
      <c r="AC2" s="14"/>
      <c r="AD2" s="14"/>
      <c r="AE2" s="20"/>
      <c r="AF2" s="15"/>
      <c r="AG2" s="69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7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6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6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/>
      <c r="C4" s="34"/>
      <c r="D4" s="2"/>
      <c r="E4" s="31"/>
      <c r="F4" s="31"/>
      <c r="G4" s="31"/>
      <c r="H4" s="32"/>
      <c r="I4" s="31"/>
      <c r="J4" s="77"/>
      <c r="K4" s="30"/>
      <c r="L4" s="78"/>
      <c r="M4" s="18"/>
      <c r="N4" s="18"/>
      <c r="O4" s="18"/>
      <c r="P4" s="24"/>
      <c r="Q4" s="31"/>
      <c r="R4" s="31"/>
      <c r="S4" s="32"/>
      <c r="T4" s="31"/>
      <c r="U4" s="31"/>
      <c r="V4" s="79"/>
      <c r="W4" s="30"/>
      <c r="X4" s="31">
        <v>2002</v>
      </c>
      <c r="Y4" s="31" t="s">
        <v>45</v>
      </c>
      <c r="Z4" s="2" t="s">
        <v>44</v>
      </c>
      <c r="AA4" s="31">
        <v>12</v>
      </c>
      <c r="AB4" s="31">
        <v>0</v>
      </c>
      <c r="AC4" s="31">
        <v>6</v>
      </c>
      <c r="AD4" s="31">
        <v>2</v>
      </c>
      <c r="AE4" s="31">
        <v>32</v>
      </c>
      <c r="AF4" s="68">
        <v>0.57140000000000002</v>
      </c>
      <c r="AG4" s="24">
        <v>56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0"/>
      <c r="AS4" s="8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4"/>
      <c r="D5" s="2"/>
      <c r="E5" s="31"/>
      <c r="F5" s="31"/>
      <c r="G5" s="31"/>
      <c r="H5" s="32"/>
      <c r="I5" s="31"/>
      <c r="J5" s="77"/>
      <c r="K5" s="30"/>
      <c r="L5" s="78"/>
      <c r="M5" s="18"/>
      <c r="N5" s="18"/>
      <c r="O5" s="18"/>
      <c r="P5" s="24"/>
      <c r="Q5" s="31"/>
      <c r="R5" s="31"/>
      <c r="S5" s="32"/>
      <c r="T5" s="31"/>
      <c r="U5" s="31"/>
      <c r="V5" s="79"/>
      <c r="W5" s="30"/>
      <c r="X5" s="31">
        <v>2003</v>
      </c>
      <c r="Y5" s="31" t="s">
        <v>46</v>
      </c>
      <c r="Z5" s="2" t="s">
        <v>44</v>
      </c>
      <c r="AA5" s="31">
        <v>14</v>
      </c>
      <c r="AB5" s="31">
        <v>1</v>
      </c>
      <c r="AC5" s="31">
        <v>4</v>
      </c>
      <c r="AD5" s="31">
        <v>21</v>
      </c>
      <c r="AE5" s="31">
        <v>68</v>
      </c>
      <c r="AF5" s="68">
        <v>0.60709999999999997</v>
      </c>
      <c r="AG5" s="24">
        <v>112</v>
      </c>
      <c r="AH5" s="18"/>
      <c r="AI5" s="18" t="s">
        <v>46</v>
      </c>
      <c r="AJ5" s="18"/>
      <c r="AK5" s="18"/>
      <c r="AL5" s="24"/>
      <c r="AM5" s="31"/>
      <c r="AN5" s="31"/>
      <c r="AO5" s="31"/>
      <c r="AP5" s="31"/>
      <c r="AQ5" s="31"/>
      <c r="AR5" s="80"/>
      <c r="AS5" s="8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/>
      <c r="C6" s="34"/>
      <c r="D6" s="2"/>
      <c r="E6" s="31"/>
      <c r="F6" s="31"/>
      <c r="G6" s="31"/>
      <c r="H6" s="32"/>
      <c r="I6" s="31"/>
      <c r="J6" s="77"/>
      <c r="K6" s="30"/>
      <c r="L6" s="78"/>
      <c r="M6" s="18"/>
      <c r="N6" s="18"/>
      <c r="O6" s="18"/>
      <c r="P6" s="24"/>
      <c r="Q6" s="31"/>
      <c r="R6" s="31"/>
      <c r="S6" s="32"/>
      <c r="T6" s="31"/>
      <c r="U6" s="31"/>
      <c r="V6" s="79"/>
      <c r="W6" s="30"/>
      <c r="X6" s="31">
        <v>2004</v>
      </c>
      <c r="Y6" s="31" t="s">
        <v>47</v>
      </c>
      <c r="Z6" s="2" t="s">
        <v>44</v>
      </c>
      <c r="AA6" s="31">
        <v>17</v>
      </c>
      <c r="AB6" s="31">
        <v>1</v>
      </c>
      <c r="AC6" s="31">
        <v>12</v>
      </c>
      <c r="AD6" s="31">
        <v>37</v>
      </c>
      <c r="AE6" s="31">
        <v>94</v>
      </c>
      <c r="AF6" s="68">
        <v>0.61029999999999995</v>
      </c>
      <c r="AG6" s="24">
        <v>154</v>
      </c>
      <c r="AH6" s="18"/>
      <c r="AI6" s="18" t="s">
        <v>73</v>
      </c>
      <c r="AJ6" s="18" t="s">
        <v>49</v>
      </c>
      <c r="AK6" s="18"/>
      <c r="AL6" s="24"/>
      <c r="AM6" s="31">
        <v>5</v>
      </c>
      <c r="AN6" s="31">
        <v>0</v>
      </c>
      <c r="AO6" s="31">
        <v>1</v>
      </c>
      <c r="AP6" s="31">
        <v>3</v>
      </c>
      <c r="AQ6" s="31">
        <v>14</v>
      </c>
      <c r="AR6" s="80">
        <v>0.51849999999999996</v>
      </c>
      <c r="AS6" s="81">
        <v>27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34"/>
      <c r="D7" s="2"/>
      <c r="E7" s="31"/>
      <c r="F7" s="31"/>
      <c r="G7" s="31"/>
      <c r="H7" s="32"/>
      <c r="I7" s="31"/>
      <c r="J7" s="77"/>
      <c r="K7" s="30"/>
      <c r="L7" s="78"/>
      <c r="M7" s="18"/>
      <c r="N7" s="18"/>
      <c r="O7" s="18"/>
      <c r="P7" s="24"/>
      <c r="Q7" s="31"/>
      <c r="R7" s="31"/>
      <c r="S7" s="32"/>
      <c r="T7" s="31"/>
      <c r="U7" s="31"/>
      <c r="V7" s="79"/>
      <c r="W7" s="30"/>
      <c r="X7" s="31">
        <v>2005</v>
      </c>
      <c r="Y7" s="31" t="s">
        <v>48</v>
      </c>
      <c r="Z7" s="2" t="s">
        <v>44</v>
      </c>
      <c r="AA7" s="31">
        <v>9</v>
      </c>
      <c r="AB7" s="31">
        <v>0</v>
      </c>
      <c r="AC7" s="31">
        <v>2</v>
      </c>
      <c r="AD7" s="31">
        <v>7</v>
      </c>
      <c r="AE7" s="31">
        <v>29</v>
      </c>
      <c r="AF7" s="68">
        <v>0.57999999999999996</v>
      </c>
      <c r="AG7" s="24">
        <v>50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0"/>
      <c r="AS7" s="8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/>
      <c r="C8" s="34"/>
      <c r="D8" s="2"/>
      <c r="E8" s="31"/>
      <c r="F8" s="31"/>
      <c r="G8" s="31"/>
      <c r="H8" s="32"/>
      <c r="I8" s="31"/>
      <c r="J8" s="77"/>
      <c r="K8" s="30"/>
      <c r="L8" s="78"/>
      <c r="M8" s="18"/>
      <c r="N8" s="18"/>
      <c r="O8" s="18"/>
      <c r="P8" s="24"/>
      <c r="Q8" s="31"/>
      <c r="R8" s="31"/>
      <c r="S8" s="32"/>
      <c r="T8" s="31"/>
      <c r="U8" s="31"/>
      <c r="V8" s="79"/>
      <c r="W8" s="30"/>
      <c r="X8" s="31">
        <v>2006</v>
      </c>
      <c r="Y8" s="31" t="s">
        <v>49</v>
      </c>
      <c r="Z8" s="2" t="s">
        <v>74</v>
      </c>
      <c r="AA8" s="31">
        <v>7</v>
      </c>
      <c r="AB8" s="31">
        <v>0</v>
      </c>
      <c r="AC8" s="31">
        <v>1</v>
      </c>
      <c r="AD8" s="31">
        <v>10</v>
      </c>
      <c r="AE8" s="31">
        <v>23</v>
      </c>
      <c r="AF8" s="68">
        <v>0.53480000000000005</v>
      </c>
      <c r="AG8" s="24">
        <v>43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80"/>
      <c r="AS8" s="8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>
        <v>2007</v>
      </c>
      <c r="C9" s="34" t="s">
        <v>34</v>
      </c>
      <c r="D9" s="2" t="s">
        <v>35</v>
      </c>
      <c r="E9" s="31">
        <v>14</v>
      </c>
      <c r="F9" s="31">
        <v>0</v>
      </c>
      <c r="G9" s="31">
        <v>0</v>
      </c>
      <c r="H9" s="32">
        <v>7</v>
      </c>
      <c r="I9" s="31">
        <v>20</v>
      </c>
      <c r="J9" s="77">
        <v>0.41699999999999998</v>
      </c>
      <c r="K9" s="30">
        <v>48</v>
      </c>
      <c r="L9" s="78"/>
      <c r="M9" s="18"/>
      <c r="N9" s="18"/>
      <c r="O9" s="18"/>
      <c r="P9" s="24"/>
      <c r="Q9" s="31"/>
      <c r="R9" s="31"/>
      <c r="S9" s="32"/>
      <c r="T9" s="31"/>
      <c r="U9" s="31"/>
      <c r="V9" s="79"/>
      <c r="W9" s="30"/>
      <c r="X9" s="31">
        <v>2007</v>
      </c>
      <c r="Y9" s="31" t="s">
        <v>50</v>
      </c>
      <c r="Z9" s="2" t="s">
        <v>74</v>
      </c>
      <c r="AA9" s="31">
        <v>1</v>
      </c>
      <c r="AB9" s="31">
        <v>0</v>
      </c>
      <c r="AC9" s="31">
        <v>0</v>
      </c>
      <c r="AD9" s="31">
        <v>1</v>
      </c>
      <c r="AE9" s="31">
        <v>5</v>
      </c>
      <c r="AF9" s="68">
        <v>0.83330000000000004</v>
      </c>
      <c r="AG9" s="24">
        <v>6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0"/>
      <c r="AS9" s="8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>
        <v>2008</v>
      </c>
      <c r="C10" s="34" t="s">
        <v>51</v>
      </c>
      <c r="D10" s="2" t="s">
        <v>35</v>
      </c>
      <c r="E10" s="31">
        <v>22</v>
      </c>
      <c r="F10" s="31">
        <v>0</v>
      </c>
      <c r="G10" s="31">
        <v>1</v>
      </c>
      <c r="H10" s="32">
        <v>8</v>
      </c>
      <c r="I10" s="31">
        <v>33</v>
      </c>
      <c r="J10" s="77">
        <v>0.42299999999999999</v>
      </c>
      <c r="K10" s="30">
        <v>78</v>
      </c>
      <c r="L10" s="78"/>
      <c r="M10" s="18"/>
      <c r="N10" s="18"/>
      <c r="O10" s="18"/>
      <c r="P10" s="24"/>
      <c r="Q10" s="31"/>
      <c r="R10" s="31"/>
      <c r="S10" s="32"/>
      <c r="T10" s="31"/>
      <c r="U10" s="31"/>
      <c r="V10" s="79"/>
      <c r="W10" s="30"/>
      <c r="X10" s="31"/>
      <c r="Y10" s="31"/>
      <c r="Z10" s="2"/>
      <c r="AA10" s="31"/>
      <c r="AB10" s="31"/>
      <c r="AC10" s="31"/>
      <c r="AD10" s="31"/>
      <c r="AE10" s="31"/>
      <c r="AF10" s="68"/>
      <c r="AG10" s="2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80"/>
      <c r="AS10" s="8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>
        <v>2009</v>
      </c>
      <c r="C11" s="34" t="s">
        <v>51</v>
      </c>
      <c r="D11" s="2" t="s">
        <v>35</v>
      </c>
      <c r="E11" s="31">
        <v>15</v>
      </c>
      <c r="F11" s="31">
        <v>0</v>
      </c>
      <c r="G11" s="31">
        <v>0</v>
      </c>
      <c r="H11" s="32">
        <v>8</v>
      </c>
      <c r="I11" s="31">
        <v>24</v>
      </c>
      <c r="J11" s="77">
        <v>0.44400000000000001</v>
      </c>
      <c r="K11" s="30">
        <v>54</v>
      </c>
      <c r="L11" s="78"/>
      <c r="M11" s="18"/>
      <c r="N11" s="18"/>
      <c r="O11" s="18"/>
      <c r="P11" s="24"/>
      <c r="Q11" s="31"/>
      <c r="R11" s="31"/>
      <c r="S11" s="32"/>
      <c r="T11" s="31"/>
      <c r="U11" s="31"/>
      <c r="V11" s="79"/>
      <c r="W11" s="30"/>
      <c r="X11" s="31">
        <v>2009</v>
      </c>
      <c r="Y11" s="31" t="s">
        <v>45</v>
      </c>
      <c r="Z11" s="2" t="s">
        <v>43</v>
      </c>
      <c r="AA11" s="31">
        <v>1</v>
      </c>
      <c r="AB11" s="31">
        <v>0</v>
      </c>
      <c r="AC11" s="31">
        <v>0</v>
      </c>
      <c r="AD11" s="31">
        <v>1</v>
      </c>
      <c r="AE11" s="31">
        <v>4</v>
      </c>
      <c r="AF11" s="68">
        <v>0.57140000000000002</v>
      </c>
      <c r="AG11" s="24">
        <v>7</v>
      </c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80"/>
      <c r="AS11" s="8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82" t="s">
        <v>69</v>
      </c>
      <c r="C12" s="83"/>
      <c r="D12" s="84"/>
      <c r="E12" s="85">
        <f>SUM(E4:E11)</f>
        <v>51</v>
      </c>
      <c r="F12" s="85">
        <f>SUM(F4:F11)</f>
        <v>0</v>
      </c>
      <c r="G12" s="85">
        <f>SUM(G4:G11)</f>
        <v>1</v>
      </c>
      <c r="H12" s="85">
        <f>SUM(H4:H11)</f>
        <v>23</v>
      </c>
      <c r="I12" s="85">
        <f>SUM(I4:I11)</f>
        <v>77</v>
      </c>
      <c r="J12" s="86">
        <f>PRODUCT(I12/K12)</f>
        <v>0.42777777777777776</v>
      </c>
      <c r="K12" s="69">
        <f>SUM(K4:K11)</f>
        <v>180</v>
      </c>
      <c r="L12" s="22"/>
      <c r="M12" s="20"/>
      <c r="N12" s="87"/>
      <c r="O12" s="88"/>
      <c r="P12" s="24"/>
      <c r="Q12" s="85">
        <f>SUM(Q4:Q11)</f>
        <v>0</v>
      </c>
      <c r="R12" s="85">
        <f>SUM(R4:R11)</f>
        <v>0</v>
      </c>
      <c r="S12" s="85">
        <f>SUM(S4:S11)</f>
        <v>0</v>
      </c>
      <c r="T12" s="85">
        <f>SUM(T4:T11)</f>
        <v>0</v>
      </c>
      <c r="U12" s="85">
        <f>SUM(U4:U11)</f>
        <v>0</v>
      </c>
      <c r="V12" s="40">
        <v>0</v>
      </c>
      <c r="W12" s="69">
        <f>SUM(W4:W11)</f>
        <v>0</v>
      </c>
      <c r="X12" s="16" t="s">
        <v>69</v>
      </c>
      <c r="Y12" s="17"/>
      <c r="Z12" s="15"/>
      <c r="AA12" s="85">
        <f>SUM(AA4:AA11)</f>
        <v>61</v>
      </c>
      <c r="AB12" s="85">
        <f>SUM(AB4:AB11)</f>
        <v>2</v>
      </c>
      <c r="AC12" s="85">
        <f>SUM(AC4:AC11)</f>
        <v>25</v>
      </c>
      <c r="AD12" s="85">
        <f>SUM(AD4:AD11)</f>
        <v>79</v>
      </c>
      <c r="AE12" s="85">
        <f>SUM(AE4:AE11)</f>
        <v>255</v>
      </c>
      <c r="AF12" s="86">
        <f>PRODUCT(AE12/AG12)</f>
        <v>0.59579439252336452</v>
      </c>
      <c r="AG12" s="69">
        <f>SUM(AG4:AG11)</f>
        <v>428</v>
      </c>
      <c r="AH12" s="22"/>
      <c r="AI12" s="20"/>
      <c r="AJ12" s="87"/>
      <c r="AK12" s="88"/>
      <c r="AL12" s="24"/>
      <c r="AM12" s="85">
        <f>SUM(AM4:AM11)</f>
        <v>5</v>
      </c>
      <c r="AN12" s="85">
        <f>SUM(AN4:AN11)</f>
        <v>0</v>
      </c>
      <c r="AO12" s="85">
        <f>SUM(AO4:AO11)</f>
        <v>1</v>
      </c>
      <c r="AP12" s="85">
        <f>SUM(AP4:AP11)</f>
        <v>3</v>
      </c>
      <c r="AQ12" s="85">
        <f>SUM(AQ4:AQ11)</f>
        <v>14</v>
      </c>
      <c r="AR12" s="86">
        <f>PRODUCT(AQ12/AS12)</f>
        <v>0.51851851851851849</v>
      </c>
      <c r="AS12" s="76">
        <f>SUM(AS4:AS11)</f>
        <v>27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30"/>
      <c r="L13" s="24"/>
      <c r="M13" s="24"/>
      <c r="N13" s="24"/>
      <c r="O13" s="24"/>
      <c r="P13" s="42"/>
      <c r="Q13" s="42"/>
      <c r="R13" s="45"/>
      <c r="S13" s="42"/>
      <c r="T13" s="42"/>
      <c r="U13" s="24"/>
      <c r="V13" s="24"/>
      <c r="W13" s="30"/>
      <c r="X13" s="42"/>
      <c r="Y13" s="42"/>
      <c r="Z13" s="42"/>
      <c r="AA13" s="42"/>
      <c r="AB13" s="42"/>
      <c r="AC13" s="42"/>
      <c r="AD13" s="42"/>
      <c r="AE13" s="42"/>
      <c r="AF13" s="43"/>
      <c r="AG13" s="30"/>
      <c r="AH13" s="24"/>
      <c r="AI13" s="24"/>
      <c r="AJ13" s="24"/>
      <c r="AK13" s="24"/>
      <c r="AL13" s="42"/>
      <c r="AM13" s="42"/>
      <c r="AN13" s="45"/>
      <c r="AO13" s="42"/>
      <c r="AP13" s="42"/>
      <c r="AQ13" s="24"/>
      <c r="AR13" s="24"/>
      <c r="AS13" s="3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89" t="s">
        <v>70</v>
      </c>
      <c r="C14" s="90"/>
      <c r="D14" s="9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71</v>
      </c>
      <c r="O14" s="18" t="s">
        <v>72</v>
      </c>
      <c r="Q14" s="45"/>
      <c r="R14" s="45" t="s">
        <v>52</v>
      </c>
      <c r="S14" s="45"/>
      <c r="T14" s="42" t="s">
        <v>53</v>
      </c>
      <c r="U14" s="24"/>
      <c r="V14" s="30"/>
      <c r="W14" s="30"/>
      <c r="X14" s="92"/>
      <c r="Y14" s="92"/>
      <c r="Z14" s="92"/>
      <c r="AA14" s="92"/>
      <c r="AB14" s="92"/>
      <c r="AC14" s="45"/>
      <c r="AD14" s="45"/>
      <c r="AE14" s="45"/>
      <c r="AF14" s="42"/>
      <c r="AG14" s="42"/>
      <c r="AH14" s="42"/>
      <c r="AI14" s="42"/>
      <c r="AJ14" s="42"/>
      <c r="AK14" s="42"/>
      <c r="AM14" s="30"/>
      <c r="AN14" s="92"/>
      <c r="AO14" s="92"/>
      <c r="AP14" s="92"/>
      <c r="AQ14" s="92"/>
      <c r="AR14" s="92"/>
      <c r="AS14" s="9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93">
        <v>6</v>
      </c>
      <c r="F15" s="93">
        <v>0</v>
      </c>
      <c r="G15" s="93">
        <v>0</v>
      </c>
      <c r="H15" s="93">
        <v>1</v>
      </c>
      <c r="I15" s="93">
        <v>10</v>
      </c>
      <c r="J15" s="94">
        <v>0.45500000000000002</v>
      </c>
      <c r="K15" s="42">
        <f>PRODUCT(I15/J15)</f>
        <v>21.978021978021978</v>
      </c>
      <c r="L15" s="95">
        <f>PRODUCT((F15+G15)/E15)</f>
        <v>0</v>
      </c>
      <c r="M15" s="95">
        <f>PRODUCT(H15/E15)</f>
        <v>0.16666666666666666</v>
      </c>
      <c r="N15" s="95">
        <f>PRODUCT((F15+G15+H15)/E15)</f>
        <v>0.16666666666666666</v>
      </c>
      <c r="O15" s="95">
        <f>PRODUCT(I15/E15)</f>
        <v>1.6666666666666667</v>
      </c>
      <c r="Q15" s="45"/>
      <c r="R15" s="45"/>
      <c r="S15" s="45"/>
      <c r="T15" s="42" t="s">
        <v>58</v>
      </c>
      <c r="U15" s="42"/>
      <c r="V15" s="42"/>
      <c r="W15" s="42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96" t="s">
        <v>56</v>
      </c>
      <c r="C16" s="97"/>
      <c r="D16" s="98"/>
      <c r="E16" s="93">
        <f>PRODUCT(E12+Q12)</f>
        <v>51</v>
      </c>
      <c r="F16" s="93">
        <f>PRODUCT(F12+R12)</f>
        <v>0</v>
      </c>
      <c r="G16" s="93">
        <f>PRODUCT(G12+S12)</f>
        <v>1</v>
      </c>
      <c r="H16" s="93">
        <f>PRODUCT(H12+T12)</f>
        <v>23</v>
      </c>
      <c r="I16" s="93">
        <f>PRODUCT(I12+U12)</f>
        <v>77</v>
      </c>
      <c r="J16" s="94">
        <f>PRODUCT(I16/K16)</f>
        <v>0.42777777777777776</v>
      </c>
      <c r="K16" s="42">
        <f>PRODUCT(K12+W12)</f>
        <v>180</v>
      </c>
      <c r="L16" s="95">
        <f>PRODUCT((F16+G16)/E16)</f>
        <v>1.9607843137254902E-2</v>
      </c>
      <c r="M16" s="95">
        <f>PRODUCT(H16/E16)</f>
        <v>0.45098039215686275</v>
      </c>
      <c r="N16" s="95">
        <f>PRODUCT((F16+G16+H16)/E16)</f>
        <v>0.47058823529411764</v>
      </c>
      <c r="O16" s="95">
        <f>PRODUCT(I16/E16)</f>
        <v>1.5098039215686274</v>
      </c>
      <c r="Q16" s="45"/>
      <c r="R16" s="45"/>
      <c r="S16" s="45"/>
      <c r="T16" s="42" t="s">
        <v>54</v>
      </c>
      <c r="U16" s="42"/>
      <c r="V16" s="42"/>
      <c r="W16" s="42"/>
      <c r="X16" s="42"/>
      <c r="Y16" s="42"/>
      <c r="Z16" s="42"/>
      <c r="AA16" s="42"/>
      <c r="AB16" s="42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8" t="s">
        <v>66</v>
      </c>
      <c r="C17" s="26"/>
      <c r="D17" s="29"/>
      <c r="E17" s="93">
        <f>PRODUCT(AA12+AM12)</f>
        <v>66</v>
      </c>
      <c r="F17" s="93">
        <f>PRODUCT(AB12+AN12)</f>
        <v>2</v>
      </c>
      <c r="G17" s="93">
        <f>PRODUCT(AC12+AO12)</f>
        <v>26</v>
      </c>
      <c r="H17" s="93">
        <f>PRODUCT(AD12+AP12)</f>
        <v>82</v>
      </c>
      <c r="I17" s="93">
        <f>PRODUCT(AE12+AQ12)</f>
        <v>269</v>
      </c>
      <c r="J17" s="94">
        <f>PRODUCT(I17/K17)</f>
        <v>0.59120879120879122</v>
      </c>
      <c r="K17" s="24">
        <f>PRODUCT(AG12+AS12)</f>
        <v>455</v>
      </c>
      <c r="L17" s="95">
        <f>PRODUCT((F17+G17)/E17)</f>
        <v>0.42424242424242425</v>
      </c>
      <c r="M17" s="95">
        <f>PRODUCT(H17/E17)</f>
        <v>1.2424242424242424</v>
      </c>
      <c r="N17" s="95">
        <f>PRODUCT((F17+G17+H17)/E17)</f>
        <v>1.6666666666666667</v>
      </c>
      <c r="O17" s="95">
        <f>PRODUCT(I17/E17)</f>
        <v>4.0757575757575761</v>
      </c>
      <c r="Q17" s="45"/>
      <c r="R17" s="45"/>
      <c r="S17" s="42"/>
      <c r="T17" s="42"/>
      <c r="U17" s="24"/>
      <c r="V17" s="24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99" t="s">
        <v>69</v>
      </c>
      <c r="C18" s="100"/>
      <c r="D18" s="101"/>
      <c r="E18" s="93">
        <f>SUM(E15:E17)</f>
        <v>123</v>
      </c>
      <c r="F18" s="93">
        <f t="shared" ref="F18:I18" si="0">SUM(F15:F17)</f>
        <v>2</v>
      </c>
      <c r="G18" s="93">
        <f t="shared" si="0"/>
        <v>27</v>
      </c>
      <c r="H18" s="93">
        <f t="shared" si="0"/>
        <v>106</v>
      </c>
      <c r="I18" s="93">
        <f t="shared" si="0"/>
        <v>356</v>
      </c>
      <c r="J18" s="94">
        <f>PRODUCT(I18/K18)</f>
        <v>0.54187505227063648</v>
      </c>
      <c r="K18" s="42">
        <f>SUM(K15:K17)</f>
        <v>656.97802197802196</v>
      </c>
      <c r="L18" s="95">
        <f>PRODUCT((F18+G18)/E18)</f>
        <v>0.23577235772357724</v>
      </c>
      <c r="M18" s="95">
        <f>PRODUCT(H18/E18)</f>
        <v>0.86178861788617889</v>
      </c>
      <c r="N18" s="95">
        <f>PRODUCT((F18+G18+H18)/E18)</f>
        <v>1.0975609756097562</v>
      </c>
      <c r="O18" s="95">
        <f>PRODUCT(I18/E18)</f>
        <v>2.8943089430894311</v>
      </c>
      <c r="Q18" s="24"/>
      <c r="R18" s="24"/>
      <c r="S18" s="24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24"/>
      <c r="AL183" s="24"/>
    </row>
    <row r="184" spans="12:38" x14ac:dyDescent="0.25">
      <c r="R184" s="30"/>
      <c r="S184" s="30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38" x14ac:dyDescent="0.25">
      <c r="L187"/>
      <c r="M187"/>
      <c r="N187"/>
      <c r="O187"/>
      <c r="P187"/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2021-11-04T18:20:35Z</dcterms:modified>
</cp:coreProperties>
</file>